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施設課\3　杉本キャンパス\100 管財担当\30_環境\01　事業系ごみ関係\01　入札・契約（機密3情報有）\R7・2025\01　R6事業実施\01　R7決裁\241108 決裁閲了後データ\"/>
    </mc:Choice>
  </mc:AlternateContent>
  <bookViews>
    <workbookView xWindow="-32760" yWindow="-32760" windowWidth="28800" windowHeight="12072" firstSheet="1" activeTab="1"/>
  </bookViews>
  <sheets>
    <sheet name="入札執行者用" sheetId="4" state="hidden" r:id="rId1"/>
    <sheet name="入札用" sheetId="5" r:id="rId2"/>
    <sheet name="契約用（一廃）" sheetId="3" r:id="rId3"/>
    <sheet name="契約用 (産廃)" sheetId="6" r:id="rId4"/>
  </sheets>
  <definedNames>
    <definedName name="_xlnm.Print_Area" localSheetId="3">'契約用 (産廃)'!$A$1:$I$12</definedName>
    <definedName name="_xlnm.Print_Area" localSheetId="2">'契約用（一廃）'!$A$1:$I$7</definedName>
    <definedName name="_xlnm.Print_Area" localSheetId="0">入札執行者用!$A$1:$I$21</definedName>
    <definedName name="_xlnm.Print_Area" localSheetId="1">入札用!$A$1:$I$23</definedName>
  </definedNames>
  <calcPr calcId="162913"/>
</workbook>
</file>

<file path=xl/calcChain.xml><?xml version="1.0" encoding="utf-8"?>
<calcChain xmlns="http://schemas.openxmlformats.org/spreadsheetml/2006/main">
  <c r="I4" i="6" l="1"/>
  <c r="G8" i="6" l="1"/>
  <c r="I8" i="6" s="1"/>
  <c r="I9" i="6"/>
  <c r="G6" i="6"/>
  <c r="I7" i="6"/>
  <c r="G4" i="6"/>
  <c r="G4" i="3"/>
  <c r="E4" i="3"/>
  <c r="E5" i="6"/>
  <c r="E6" i="6"/>
  <c r="E7" i="6"/>
  <c r="E8" i="6"/>
  <c r="E9" i="6"/>
  <c r="E4" i="6"/>
  <c r="I12" i="4"/>
  <c r="I13" i="4"/>
  <c r="I14" i="4"/>
  <c r="I15" i="4"/>
  <c r="I17" i="4"/>
  <c r="I16" i="4"/>
  <c r="I11" i="4"/>
  <c r="I6" i="6"/>
  <c r="I4" i="3" l="1"/>
  <c r="I5" i="3" s="1"/>
  <c r="I6" i="3" s="1"/>
  <c r="I7" i="3" s="1"/>
  <c r="I5" i="6"/>
  <c r="I10" i="6" s="1"/>
  <c r="I11" i="6" s="1"/>
  <c r="I12" i="6" s="1"/>
</calcChain>
</file>

<file path=xl/comments1.xml><?xml version="1.0" encoding="utf-8"?>
<comments xmlns="http://schemas.openxmlformats.org/spreadsheetml/2006/main">
  <authors>
    <author>nakahara</author>
  </authors>
  <commentList>
    <comment ref="K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入札時の単価（税抜き）を記入すること
K４のセル
</t>
        </r>
      </text>
    </comment>
    <comment ref="I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（）表示にするために便宜上、負数にしている。
</t>
        </r>
      </text>
    </comment>
  </commentList>
</comments>
</file>

<file path=xl/comments2.xml><?xml version="1.0" encoding="utf-8"?>
<comments xmlns="http://schemas.openxmlformats.org/spreadsheetml/2006/main">
  <authors>
    <author>nakahara</author>
  </authors>
  <commentList>
    <comment ref="K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入札時の単価（税抜き）を記入すること
K4～K9のセル
</t>
        </r>
      </text>
    </comment>
    <comment ref="I12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（）表示にするために便宜上、負数にしている。
</t>
        </r>
      </text>
    </comment>
  </commentList>
</comments>
</file>

<file path=xl/sharedStrings.xml><?xml version="1.0" encoding="utf-8"?>
<sst xmlns="http://schemas.openxmlformats.org/spreadsheetml/2006/main" count="125" uniqueCount="46">
  <si>
    <t>金額</t>
    <rPh sb="0" eb="2">
      <t>キンガク</t>
    </rPh>
    <phoneticPr fontId="2"/>
  </si>
  <si>
    <t>合計(税抜)</t>
    <rPh sb="0" eb="2">
      <t>ゴウケイ</t>
    </rPh>
    <rPh sb="3" eb="4">
      <t>ゼイ</t>
    </rPh>
    <rPh sb="4" eb="5">
      <t>ヌ</t>
    </rPh>
    <phoneticPr fontId="2"/>
  </si>
  <si>
    <t>(1) </t>
  </si>
  <si>
    <t>単価(税抜)</t>
    <phoneticPr fontId="2"/>
  </si>
  <si>
    <t>×</t>
    <phoneticPr fontId="2"/>
  </si>
  <si>
    <t>＝</t>
    <phoneticPr fontId="2"/>
  </si>
  <si>
    <t>合計(税込)</t>
    <rPh sb="0" eb="2">
      <t>ゴウケイ</t>
    </rPh>
    <rPh sb="3" eb="4">
      <t>ゼイ</t>
    </rPh>
    <rPh sb="4" eb="5">
      <t>コミ</t>
    </rPh>
    <phoneticPr fontId="2"/>
  </si>
  <si>
    <t>※各項目の金額は契約単価に予定数を乗じて得た額（1円未満の端数切捨て）</t>
    <rPh sb="1" eb="4">
      <t>カクコウモク</t>
    </rPh>
    <rPh sb="5" eb="7">
      <t>キンガク</t>
    </rPh>
    <rPh sb="8" eb="10">
      <t>ケイヤク</t>
    </rPh>
    <rPh sb="10" eb="12">
      <t>タンカ</t>
    </rPh>
    <rPh sb="13" eb="16">
      <t>ヨテイスウ</t>
    </rPh>
    <rPh sb="17" eb="18">
      <t>ジョウ</t>
    </rPh>
    <rPh sb="20" eb="21">
      <t>エ</t>
    </rPh>
    <rPh sb="22" eb="23">
      <t>ガク</t>
    </rPh>
    <rPh sb="25" eb="26">
      <t>エン</t>
    </rPh>
    <rPh sb="26" eb="28">
      <t>ミマン</t>
    </rPh>
    <rPh sb="29" eb="31">
      <t>ハスウ</t>
    </rPh>
    <rPh sb="31" eb="33">
      <t>キリス</t>
    </rPh>
    <phoneticPr fontId="2"/>
  </si>
  <si>
    <t>金額（税抜）</t>
    <rPh sb="0" eb="2">
      <t>キンガク</t>
    </rPh>
    <rPh sb="3" eb="5">
      <t>ゼイヌキ</t>
    </rPh>
    <phoneticPr fontId="2"/>
  </si>
  <si>
    <t>※単価・金額・合計の前に「￥」を記入すること</t>
    <phoneticPr fontId="2"/>
  </si>
  <si>
    <t>※単価・金額・合計の前に「￥」を記入すること</t>
    <phoneticPr fontId="2"/>
  </si>
  <si>
    <t>※合計金額は入札書の金額と一致していること</t>
    <rPh sb="1" eb="3">
      <t>ゴウケイ</t>
    </rPh>
    <rPh sb="3" eb="5">
      <t>キンガク</t>
    </rPh>
    <phoneticPr fontId="2"/>
  </si>
  <si>
    <t>住所又は事業所所在地</t>
    <phoneticPr fontId="12"/>
  </si>
  <si>
    <t>商号又は名称</t>
    <phoneticPr fontId="12"/>
  </si>
  <si>
    <t>氏名又は代表者職氏名</t>
    <rPh sb="7" eb="8">
      <t>ショク</t>
    </rPh>
    <phoneticPr fontId="12"/>
  </si>
  <si>
    <t>印</t>
    <rPh sb="0" eb="1">
      <t>イン</t>
    </rPh>
    <phoneticPr fontId="12"/>
  </si>
  <si>
    <t>項目</t>
    <rPh sb="0" eb="2">
      <t>コウモク</t>
    </rPh>
    <phoneticPr fontId="2"/>
  </si>
  <si>
    <t>年間予定排出量（kg）</t>
    <rPh sb="0" eb="2">
      <t>ネンカン</t>
    </rPh>
    <rPh sb="2" eb="4">
      <t>ヨテイ</t>
    </rPh>
    <rPh sb="4" eb="6">
      <t>ハイシュツ</t>
    </rPh>
    <rPh sb="6" eb="7">
      <t>リョウ</t>
    </rPh>
    <phoneticPr fontId="2"/>
  </si>
  <si>
    <t>一般廃棄物</t>
    <rPh sb="0" eb="2">
      <t>イッパン</t>
    </rPh>
    <rPh sb="2" eb="5">
      <t>ハイキブツ</t>
    </rPh>
    <phoneticPr fontId="2"/>
  </si>
  <si>
    <t>年間予定排出量（kg）</t>
    <phoneticPr fontId="2"/>
  </si>
  <si>
    <t>(2-1) </t>
    <phoneticPr fontId="2"/>
  </si>
  <si>
    <t>(2-2) </t>
    <phoneticPr fontId="2"/>
  </si>
  <si>
    <t>(2-3) </t>
    <phoneticPr fontId="2"/>
  </si>
  <si>
    <t>収集・運搬</t>
    <rPh sb="0" eb="2">
      <t>シュウシュウ</t>
    </rPh>
    <rPh sb="3" eb="5">
      <t>ウンパン</t>
    </rPh>
    <phoneticPr fontId="2"/>
  </si>
  <si>
    <t>処分</t>
    <rPh sb="0" eb="2">
      <t>ショブン</t>
    </rPh>
    <phoneticPr fontId="2"/>
  </si>
  <si>
    <t>廃プラスチック類</t>
    <rPh sb="0" eb="1">
      <t>ハイ</t>
    </rPh>
    <rPh sb="7" eb="8">
      <t>ルイ</t>
    </rPh>
    <phoneticPr fontId="2"/>
  </si>
  <si>
    <t>臨時的に収集するもの</t>
    <rPh sb="0" eb="3">
      <t>リンジテキ</t>
    </rPh>
    <rPh sb="4" eb="6">
      <t>シュウシュウ</t>
    </rPh>
    <phoneticPr fontId="2"/>
  </si>
  <si>
    <t>産業
廃棄物</t>
    <rPh sb="0" eb="2">
      <t>サンギョウ</t>
    </rPh>
    <rPh sb="3" eb="6">
      <t>ハイキブツ</t>
    </rPh>
    <phoneticPr fontId="2"/>
  </si>
  <si>
    <t>収集
・運搬</t>
    <rPh sb="0" eb="2">
      <t>シュウシュウ</t>
    </rPh>
    <rPh sb="4" eb="6">
      <t>ウンパン</t>
    </rPh>
    <phoneticPr fontId="2"/>
  </si>
  <si>
    <t>別紙</t>
    <rPh sb="0" eb="2">
      <t>ベッシ</t>
    </rPh>
    <phoneticPr fontId="2"/>
  </si>
  <si>
    <t xml:space="preserve">(2-1) 
</t>
    <phoneticPr fontId="2"/>
  </si>
  <si>
    <t xml:space="preserve">(2-2) 
</t>
    <phoneticPr fontId="2"/>
  </si>
  <si>
    <t xml:space="preserve">(2-3) 
</t>
    <phoneticPr fontId="2"/>
  </si>
  <si>
    <t>廃プラスチック類
金属くず・ガラスくず・木くず・繊維くず・紙くず・がれき類</t>
    <rPh sb="0" eb="1">
      <t>ハイ</t>
    </rPh>
    <rPh sb="7" eb="8">
      <t>ルイ</t>
    </rPh>
    <rPh sb="9" eb="11">
      <t>キンゾク</t>
    </rPh>
    <rPh sb="20" eb="21">
      <t>キ</t>
    </rPh>
    <rPh sb="24" eb="26">
      <t>センイ</t>
    </rPh>
    <rPh sb="29" eb="30">
      <t>カミ</t>
    </rPh>
    <rPh sb="36" eb="37">
      <t>ルイ</t>
    </rPh>
    <phoneticPr fontId="2"/>
  </si>
  <si>
    <t>廃プラスチック類
金属くず
ガラスくず
缶・びん・ペット
ボトル（飲料用）</t>
    <rPh sb="0" eb="1">
      <t>ハイ</t>
    </rPh>
    <rPh sb="7" eb="8">
      <t>ルイ</t>
    </rPh>
    <rPh sb="9" eb="11">
      <t>キンゾク</t>
    </rPh>
    <rPh sb="20" eb="21">
      <t>カン</t>
    </rPh>
    <rPh sb="33" eb="36">
      <t>インリョウヨウ</t>
    </rPh>
    <phoneticPr fontId="2"/>
  </si>
  <si>
    <t>収集
・運搬</t>
    <phoneticPr fontId="2"/>
  </si>
  <si>
    <t>缶・びん・ペットボトル</t>
    <rPh sb="0" eb="1">
      <t>カン</t>
    </rPh>
    <phoneticPr fontId="2"/>
  </si>
  <si>
    <t>合計(税抜)</t>
    <phoneticPr fontId="2"/>
  </si>
  <si>
    <t>契約単価(税抜)</t>
    <rPh sb="0" eb="2">
      <t>ケイヤク</t>
    </rPh>
    <rPh sb="2" eb="4">
      <t>タンカ</t>
    </rPh>
    <rPh sb="6" eb="7">
      <t>ヌ</t>
    </rPh>
    <phoneticPr fontId="2"/>
  </si>
  <si>
    <t>（内取引に係る消費税及び地方消費税の額）</t>
    <rPh sb="1" eb="2">
      <t>ウチ</t>
    </rPh>
    <rPh sb="2" eb="4">
      <t>トリヒキ</t>
    </rPh>
    <rPh sb="5" eb="6">
      <t>カカワ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ガク</t>
    </rPh>
    <phoneticPr fontId="2"/>
  </si>
  <si>
    <t>（内取引に係る消費税及び地方消費税の額）</t>
    <phoneticPr fontId="2"/>
  </si>
  <si>
    <t>入札単価（税抜）</t>
  </si>
  <si>
    <t>入札単価（税抜）</t>
    <rPh sb="0" eb="2">
      <t>ニュウサツ</t>
    </rPh>
    <rPh sb="2" eb="4">
      <t>タンカ</t>
    </rPh>
    <rPh sb="5" eb="7">
      <t>ゼイヌ</t>
    </rPh>
    <phoneticPr fontId="2"/>
  </si>
  <si>
    <t>令和7年度　大阪公立大学杉本キャンパス事業系ごみ収集運搬・処分業務委託（単価契約）　内訳書</t>
    <rPh sb="0" eb="2">
      <t>レイワ</t>
    </rPh>
    <rPh sb="3" eb="5">
      <t>ネンド</t>
    </rPh>
    <rPh sb="8" eb="9">
      <t>コウ</t>
    </rPh>
    <rPh sb="42" eb="44">
      <t>ウチワケ</t>
    </rPh>
    <rPh sb="44" eb="45">
      <t>ショ</t>
    </rPh>
    <phoneticPr fontId="2"/>
  </si>
  <si>
    <r>
      <t xml:space="preserve">令和7年度　大阪公立大学杉本キャンパス事業系ごみ収集運搬・処分業務委託（単価契約）内訳書
</t>
    </r>
    <r>
      <rPr>
        <b/>
        <sz val="12"/>
        <rFont val="ＭＳ 明朝"/>
        <family val="1"/>
        <charset val="128"/>
      </rPr>
      <t>【一般廃棄物】</t>
    </r>
    <rPh sb="0" eb="2">
      <t>レイワ</t>
    </rPh>
    <rPh sb="3" eb="5">
      <t>ネンド</t>
    </rPh>
    <rPh sb="6" eb="8">
      <t>オオサカ</t>
    </rPh>
    <rPh sb="8" eb="10">
      <t>コウリツ</t>
    </rPh>
    <rPh sb="10" eb="12">
      <t>ダイガク</t>
    </rPh>
    <rPh sb="12" eb="14">
      <t>スギモト</t>
    </rPh>
    <rPh sb="19" eb="21">
      <t>ジギョウ</t>
    </rPh>
    <rPh sb="21" eb="22">
      <t>ケイ</t>
    </rPh>
    <rPh sb="24" eb="26">
      <t>シュウシュウ</t>
    </rPh>
    <rPh sb="26" eb="28">
      <t>ウンパン</t>
    </rPh>
    <rPh sb="29" eb="31">
      <t>ショブン</t>
    </rPh>
    <rPh sb="31" eb="33">
      <t>ギョウム</t>
    </rPh>
    <rPh sb="33" eb="35">
      <t>イタク</t>
    </rPh>
    <rPh sb="36" eb="38">
      <t>タンカ</t>
    </rPh>
    <rPh sb="38" eb="40">
      <t>ケイヤク</t>
    </rPh>
    <rPh sb="41" eb="44">
      <t>ウチワケショ</t>
    </rPh>
    <rPh sb="46" eb="48">
      <t>イッパン</t>
    </rPh>
    <rPh sb="48" eb="51">
      <t>ハイキブツ</t>
    </rPh>
    <phoneticPr fontId="2"/>
  </si>
  <si>
    <r>
      <t xml:space="preserve">令和7年度　大阪公立大学杉本キャンパス事業系ごみ収集運搬・処分業務委託（単価契約）内訳書
</t>
    </r>
    <r>
      <rPr>
        <b/>
        <sz val="12"/>
        <rFont val="ＭＳ 明朝"/>
        <family val="1"/>
        <charset val="128"/>
      </rPr>
      <t>【産業廃棄物】</t>
    </r>
    <rPh sb="0" eb="2">
      <t>レイワ</t>
    </rPh>
    <rPh sb="3" eb="5">
      <t>ネンド</t>
    </rPh>
    <rPh sb="6" eb="8">
      <t>オオサカ</t>
    </rPh>
    <rPh sb="8" eb="10">
      <t>コウリツ</t>
    </rPh>
    <rPh sb="10" eb="12">
      <t>ダイガク</t>
    </rPh>
    <rPh sb="12" eb="14">
      <t>スギモト</t>
    </rPh>
    <rPh sb="19" eb="21">
      <t>ジギョウ</t>
    </rPh>
    <rPh sb="21" eb="22">
      <t>ケイ</t>
    </rPh>
    <rPh sb="24" eb="26">
      <t>シュウシュウ</t>
    </rPh>
    <rPh sb="26" eb="28">
      <t>ウンパン</t>
    </rPh>
    <rPh sb="29" eb="31">
      <t>ショブン</t>
    </rPh>
    <rPh sb="31" eb="33">
      <t>ギョウム</t>
    </rPh>
    <rPh sb="33" eb="35">
      <t>イタク</t>
    </rPh>
    <rPh sb="36" eb="38">
      <t>タンカ</t>
    </rPh>
    <rPh sb="38" eb="40">
      <t>ケイヤク</t>
    </rPh>
    <rPh sb="41" eb="44">
      <t>ウチワケショ</t>
    </rPh>
    <rPh sb="46" eb="51">
      <t>サンギョウハイキブツ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</si>
</sst>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&quot;¥&quot;#,##0_);[Red]\(&quot;¥&quot;#,##0\)"/>
    <numFmt numFmtId="177" formatCode="0.00000_ "/>
    <numFmt numFmtId="178" formatCode="&quot;¥&quot;#,##0_);\(&quot;¥&quot;#,##0\)"/>
    <numFmt numFmtId="179" formatCode="#,##0_ "/>
    <numFmt numFmtId="180" formatCode="&quot;¥&quot;#,##0.0;&quot;¥&quot;\-#,##0.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u/>
      <sz val="20"/>
      <name val="ＭＳ 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u/>
      <sz val="18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3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8" fontId="3" fillId="0" borderId="0" xfId="1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38" fontId="8" fillId="0" borderId="1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justify" wrapText="1"/>
    </xf>
    <xf numFmtId="3" fontId="3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3" fillId="0" borderId="0" xfId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38" fontId="6" fillId="0" borderId="4" xfId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vertical="center"/>
    </xf>
    <xf numFmtId="3" fontId="6" fillId="0" borderId="3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 wrapText="1"/>
    </xf>
    <xf numFmtId="179" fontId="1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left" vertical="center" wrapText="1"/>
    </xf>
    <xf numFmtId="38" fontId="5" fillId="0" borderId="7" xfId="1" applyFont="1" applyFill="1" applyBorder="1" applyAlignment="1">
      <alignment horizontal="left" vertical="center" wrapText="1"/>
    </xf>
    <xf numFmtId="38" fontId="5" fillId="0" borderId="8" xfId="1" applyFont="1" applyFill="1" applyBorder="1" applyAlignment="1">
      <alignment horizontal="left" vertical="center" wrapText="1"/>
    </xf>
    <xf numFmtId="38" fontId="8" fillId="0" borderId="9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left" vertical="center" wrapText="1"/>
    </xf>
    <xf numFmtId="38" fontId="8" fillId="0" borderId="11" xfId="1" applyFont="1" applyFill="1" applyBorder="1" applyAlignment="1">
      <alignment horizontal="center" vertical="center" wrapText="1"/>
    </xf>
    <xf numFmtId="38" fontId="6" fillId="0" borderId="12" xfId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shrinkToFit="1"/>
    </xf>
    <xf numFmtId="38" fontId="3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left" vertical="center" wrapText="1"/>
    </xf>
    <xf numFmtId="38" fontId="5" fillId="0" borderId="16" xfId="1" applyFont="1" applyFill="1" applyBorder="1" applyAlignment="1">
      <alignment horizontal="left" vertical="center" wrapText="1"/>
    </xf>
    <xf numFmtId="38" fontId="5" fillId="0" borderId="17" xfId="1" applyFont="1" applyFill="1" applyBorder="1" applyAlignment="1">
      <alignment horizontal="left" vertical="center" wrapText="1"/>
    </xf>
    <xf numFmtId="38" fontId="5" fillId="0" borderId="18" xfId="1" applyFont="1" applyFill="1" applyBorder="1" applyAlignment="1">
      <alignment horizontal="left" vertical="center" wrapText="1"/>
    </xf>
    <xf numFmtId="38" fontId="3" fillId="0" borderId="19" xfId="1" applyFont="1" applyFill="1" applyBorder="1" applyAlignment="1">
      <alignment horizontal="right" vertical="center" wrapText="1"/>
    </xf>
    <xf numFmtId="38" fontId="3" fillId="0" borderId="20" xfId="1" applyFont="1" applyFill="1" applyBorder="1" applyAlignment="1">
      <alignment horizontal="right" vertical="center" wrapText="1"/>
    </xf>
    <xf numFmtId="176" fontId="3" fillId="0" borderId="17" xfId="1" applyNumberFormat="1" applyFont="1" applyFill="1" applyBorder="1" applyAlignment="1">
      <alignment horizontal="right" vertical="center" wrapText="1"/>
    </xf>
    <xf numFmtId="176" fontId="3" fillId="0" borderId="18" xfId="1" applyNumberFormat="1" applyFont="1" applyFill="1" applyBorder="1" applyAlignment="1">
      <alignment horizontal="right" vertical="center" wrapText="1"/>
    </xf>
    <xf numFmtId="176" fontId="3" fillId="0" borderId="21" xfId="1" applyNumberFormat="1" applyFont="1" applyFill="1" applyBorder="1" applyAlignment="1">
      <alignment horizontal="right" vertical="center" wrapText="1"/>
    </xf>
    <xf numFmtId="38" fontId="3" fillId="0" borderId="22" xfId="1" applyFont="1" applyFill="1" applyBorder="1" applyAlignment="1">
      <alignment horizontal="right" vertical="center" wrapText="1"/>
    </xf>
    <xf numFmtId="38" fontId="3" fillId="0" borderId="17" xfId="1" applyFont="1" applyFill="1" applyBorder="1" applyAlignment="1">
      <alignment horizontal="center" vertical="center" wrapText="1"/>
    </xf>
    <xf numFmtId="38" fontId="3" fillId="0" borderId="21" xfId="1" applyFont="1" applyFill="1" applyBorder="1" applyAlignment="1">
      <alignment horizontal="center" vertical="center" wrapText="1"/>
    </xf>
    <xf numFmtId="38" fontId="3" fillId="0" borderId="18" xfId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vertical="center" shrinkToFit="1"/>
    </xf>
    <xf numFmtId="0" fontId="4" fillId="0" borderId="25" xfId="0" applyFont="1" applyFill="1" applyBorder="1" applyAlignment="1">
      <alignment horizontal="justify" wrapText="1"/>
    </xf>
    <xf numFmtId="3" fontId="3" fillId="0" borderId="25" xfId="0" applyNumberFormat="1" applyFont="1" applyFill="1" applyBorder="1" applyAlignment="1">
      <alignment horizontal="right" vertical="center" wrapText="1"/>
    </xf>
    <xf numFmtId="38" fontId="3" fillId="0" borderId="26" xfId="1" applyFont="1" applyFill="1" applyBorder="1" applyAlignment="1">
      <alignment horizontal="center" vertical="center"/>
    </xf>
    <xf numFmtId="6" fontId="3" fillId="0" borderId="27" xfId="1" applyNumberFormat="1" applyFont="1" applyFill="1" applyBorder="1" applyAlignment="1">
      <alignment vertical="center"/>
    </xf>
    <xf numFmtId="6" fontId="3" fillId="0" borderId="28" xfId="1" applyNumberFormat="1" applyFont="1" applyFill="1" applyBorder="1" applyAlignment="1">
      <alignment vertical="center"/>
    </xf>
    <xf numFmtId="6" fontId="3" fillId="0" borderId="29" xfId="1" applyNumberFormat="1" applyFont="1" applyFill="1" applyBorder="1" applyAlignment="1">
      <alignment vertical="center"/>
    </xf>
    <xf numFmtId="38" fontId="8" fillId="0" borderId="30" xfId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indent="3"/>
    </xf>
    <xf numFmtId="176" fontId="3" fillId="0" borderId="10" xfId="1" applyNumberFormat="1" applyFont="1" applyFill="1" applyBorder="1" applyAlignment="1">
      <alignment horizontal="right" vertical="center" wrapText="1"/>
    </xf>
    <xf numFmtId="38" fontId="3" fillId="0" borderId="10" xfId="1" applyFont="1" applyFill="1" applyBorder="1" applyAlignment="1">
      <alignment horizontal="center" vertical="center" wrapText="1"/>
    </xf>
    <xf numFmtId="176" fontId="3" fillId="0" borderId="8" xfId="1" applyNumberFormat="1" applyFont="1" applyFill="1" applyBorder="1" applyAlignment="1">
      <alignment horizontal="right" vertical="center" wrapText="1"/>
    </xf>
    <xf numFmtId="38" fontId="3" fillId="0" borderId="8" xfId="1" applyFont="1" applyFill="1" applyBorder="1" applyAlignment="1">
      <alignment horizontal="right" vertical="center" wrapText="1"/>
    </xf>
    <xf numFmtId="38" fontId="3" fillId="0" borderId="8" xfId="1" applyFont="1" applyFill="1" applyBorder="1" applyAlignment="1">
      <alignment horizontal="center" vertical="center" wrapText="1"/>
    </xf>
    <xf numFmtId="176" fontId="3" fillId="0" borderId="35" xfId="1" applyNumberFormat="1" applyFont="1" applyFill="1" applyBorder="1" applyAlignment="1">
      <alignment horizontal="right" vertical="center" wrapText="1"/>
    </xf>
    <xf numFmtId="38" fontId="3" fillId="0" borderId="35" xfId="1" applyFont="1" applyFill="1" applyBorder="1" applyAlignment="1">
      <alignment horizontal="right" vertical="center" wrapText="1"/>
    </xf>
    <xf numFmtId="0" fontId="4" fillId="0" borderId="36" xfId="0" applyFont="1" applyFill="1" applyBorder="1" applyAlignment="1">
      <alignment horizontal="justify" wrapText="1"/>
    </xf>
    <xf numFmtId="3" fontId="3" fillId="0" borderId="36" xfId="0" applyNumberFormat="1" applyFont="1" applyFill="1" applyBorder="1" applyAlignment="1">
      <alignment horizontal="right" vertical="center" wrapText="1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6" fontId="3" fillId="0" borderId="40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38" fontId="6" fillId="0" borderId="3" xfId="1" applyFont="1" applyFill="1" applyBorder="1" applyAlignment="1">
      <alignment vertical="center"/>
    </xf>
    <xf numFmtId="38" fontId="3" fillId="0" borderId="17" xfId="1" applyFont="1" applyFill="1" applyBorder="1" applyAlignment="1">
      <alignment horizontal="center" vertical="center"/>
    </xf>
    <xf numFmtId="6" fontId="6" fillId="0" borderId="41" xfId="1" applyNumberFormat="1" applyFont="1" applyFill="1" applyBorder="1" applyAlignment="1">
      <alignment vertical="center"/>
    </xf>
    <xf numFmtId="6" fontId="6" fillId="0" borderId="42" xfId="1" applyNumberFormat="1" applyFont="1" applyFill="1" applyBorder="1" applyAlignment="1">
      <alignment vertical="center"/>
    </xf>
    <xf numFmtId="6" fontId="6" fillId="0" borderId="17" xfId="0" applyNumberFormat="1" applyFont="1" applyFill="1" applyBorder="1" applyAlignment="1">
      <alignment vertical="center"/>
    </xf>
    <xf numFmtId="6" fontId="18" fillId="0" borderId="16" xfId="0" applyNumberFormat="1" applyFont="1" applyFill="1" applyBorder="1" applyAlignment="1">
      <alignment vertical="center"/>
    </xf>
    <xf numFmtId="6" fontId="18" fillId="0" borderId="43" xfId="0" applyNumberFormat="1" applyFont="1" applyFill="1" applyBorder="1" applyAlignment="1">
      <alignment vertical="center"/>
    </xf>
    <xf numFmtId="6" fontId="18" fillId="0" borderId="36" xfId="0" applyNumberFormat="1" applyFont="1" applyFill="1" applyBorder="1" applyAlignment="1">
      <alignment vertical="center"/>
    </xf>
    <xf numFmtId="6" fontId="6" fillId="0" borderId="17" xfId="0" applyNumberFormat="1" applyFont="1" applyFill="1" applyBorder="1" applyAlignment="1">
      <alignment horizontal="right" vertical="center"/>
    </xf>
    <xf numFmtId="180" fontId="3" fillId="0" borderId="17" xfId="0" applyNumberFormat="1" applyFont="1" applyFill="1" applyBorder="1" applyAlignment="1">
      <alignment vertical="center"/>
    </xf>
    <xf numFmtId="178" fontId="19" fillId="0" borderId="33" xfId="1" applyNumberFormat="1" applyFont="1" applyFill="1" applyBorder="1" applyAlignment="1">
      <alignment horizontal="right" vertical="center" wrapText="1"/>
    </xf>
    <xf numFmtId="38" fontId="6" fillId="0" borderId="44" xfId="1" applyFont="1" applyFill="1" applyBorder="1" applyAlignment="1">
      <alignment horizontal="left" vertical="center" wrapText="1"/>
    </xf>
    <xf numFmtId="38" fontId="6" fillId="0" borderId="12" xfId="1" applyFont="1" applyFill="1" applyBorder="1" applyAlignment="1">
      <alignment horizontal="left" vertical="center" wrapText="1"/>
    </xf>
    <xf numFmtId="38" fontId="6" fillId="0" borderId="45" xfId="1" applyFont="1" applyFill="1" applyBorder="1" applyAlignment="1">
      <alignment horizontal="left" vertical="center" wrapTex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38" fontId="3" fillId="0" borderId="37" xfId="1" applyFont="1" applyFill="1" applyBorder="1" applyAlignment="1">
      <alignment horizontal="center" vertical="center" shrinkToFit="1"/>
    </xf>
    <xf numFmtId="38" fontId="3" fillId="0" borderId="16" xfId="1" applyFont="1" applyFill="1" applyBorder="1" applyAlignment="1">
      <alignment horizontal="center" vertical="center" shrinkToFit="1"/>
    </xf>
    <xf numFmtId="38" fontId="3" fillId="0" borderId="11" xfId="1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 wrapText="1"/>
    </xf>
    <xf numFmtId="38" fontId="5" fillId="0" borderId="18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 wrapText="1"/>
    </xf>
    <xf numFmtId="38" fontId="3" fillId="0" borderId="49" xfId="1" applyFont="1" applyFill="1" applyBorder="1" applyAlignment="1">
      <alignment horizontal="right" vertical="center" wrapText="1"/>
    </xf>
    <xf numFmtId="38" fontId="3" fillId="0" borderId="37" xfId="1" applyFont="1" applyFill="1" applyBorder="1" applyAlignment="1">
      <alignment horizontal="right" vertical="center" wrapText="1"/>
    </xf>
    <xf numFmtId="38" fontId="3" fillId="0" borderId="50" xfId="1" applyFont="1" applyFill="1" applyBorder="1" applyAlignment="1">
      <alignment horizontal="right" vertical="center" wrapText="1"/>
    </xf>
    <xf numFmtId="38" fontId="5" fillId="0" borderId="21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38" fontId="5" fillId="0" borderId="51" xfId="1" applyFont="1" applyFill="1" applyBorder="1" applyAlignment="1">
      <alignment horizontal="left" vertical="center" wrapText="1"/>
    </xf>
    <xf numFmtId="38" fontId="5" fillId="0" borderId="52" xfId="1" applyFont="1" applyFill="1" applyBorder="1" applyAlignment="1">
      <alignment horizontal="left" vertical="center" wrapText="1"/>
    </xf>
    <xf numFmtId="38" fontId="5" fillId="0" borderId="7" xfId="1" applyFont="1" applyFill="1" applyBorder="1" applyAlignment="1">
      <alignment horizontal="center" vertical="center" wrapText="1"/>
    </xf>
    <xf numFmtId="38" fontId="5" fillId="0" borderId="53" xfId="1" applyFont="1" applyFill="1" applyBorder="1" applyAlignment="1">
      <alignment horizontal="center" vertical="center" wrapText="1"/>
    </xf>
    <xf numFmtId="38" fontId="5" fillId="0" borderId="23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shrinkToFit="1"/>
    </xf>
    <xf numFmtId="38" fontId="3" fillId="0" borderId="7" xfId="1" applyFont="1" applyFill="1" applyBorder="1" applyAlignment="1">
      <alignment horizontal="right" vertical="center" wrapText="1"/>
    </xf>
    <xf numFmtId="38" fontId="3" fillId="0" borderId="10" xfId="1" applyFont="1" applyFill="1" applyBorder="1" applyAlignment="1">
      <alignment horizontal="right" vertical="center" wrapText="1"/>
    </xf>
    <xf numFmtId="38" fontId="3" fillId="0" borderId="23" xfId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/>
    </xf>
    <xf numFmtId="38" fontId="3" fillId="0" borderId="14" xfId="1" applyFont="1" applyFill="1" applyBorder="1" applyAlignment="1">
      <alignment horizontal="center" vertical="center" shrinkToFit="1"/>
    </xf>
    <xf numFmtId="38" fontId="3" fillId="0" borderId="17" xfId="1" applyFont="1" applyFill="1" applyBorder="1" applyAlignment="1">
      <alignment horizontal="center" vertical="center" shrinkToFit="1"/>
    </xf>
    <xf numFmtId="38" fontId="3" fillId="0" borderId="54" xfId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shrinkToFit="1"/>
    </xf>
    <xf numFmtId="38" fontId="3" fillId="0" borderId="55" xfId="1" applyFont="1" applyFill="1" applyBorder="1" applyAlignment="1">
      <alignment horizontal="center" vertical="center" shrinkToFit="1"/>
    </xf>
    <xf numFmtId="38" fontId="3" fillId="0" borderId="3" xfId="1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right" vertical="center" wrapText="1"/>
    </xf>
    <xf numFmtId="38" fontId="3" fillId="0" borderId="53" xfId="1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9:I25"/>
  <sheetViews>
    <sheetView view="pageBreakPreview" topLeftCell="A8" zoomScaleNormal="100" workbookViewId="0">
      <selection activeCell="E8" sqref="E8"/>
    </sheetView>
  </sheetViews>
  <sheetFormatPr defaultColWidth="9" defaultRowHeight="29.25" customHeight="1"/>
  <cols>
    <col min="1" max="1" width="5.88671875" style="1" bestFit="1" customWidth="1"/>
    <col min="2" max="2" width="7.109375" style="1" customWidth="1"/>
    <col min="3" max="3" width="21" style="1" customWidth="1"/>
    <col min="4" max="4" width="10.21875" style="1" customWidth="1"/>
    <col min="5" max="5" width="14.109375" style="1" customWidth="1"/>
    <col min="6" max="6" width="3.33203125" style="6" customWidth="1"/>
    <col min="7" max="7" width="17.88671875" style="2" customWidth="1"/>
    <col min="8" max="8" width="3.44140625" style="2" customWidth="1"/>
    <col min="9" max="9" width="26.6640625" style="3" customWidth="1"/>
    <col min="10" max="10" width="26.21875" style="1" customWidth="1"/>
    <col min="11" max="16384" width="9" style="1"/>
  </cols>
  <sheetData>
    <row r="9" spans="1:9" ht="42.75" customHeight="1" thickBot="1">
      <c r="A9" s="56"/>
      <c r="B9" s="56"/>
      <c r="C9" s="56"/>
      <c r="D9" s="56"/>
      <c r="E9" s="56"/>
      <c r="F9" s="56"/>
      <c r="G9" s="56"/>
      <c r="H9" s="56"/>
      <c r="I9" s="56" t="s">
        <v>29</v>
      </c>
    </row>
    <row r="10" spans="1:9" s="2" customFormat="1" ht="27" customHeight="1" thickTop="1">
      <c r="A10" s="99" t="s">
        <v>16</v>
      </c>
      <c r="B10" s="100"/>
      <c r="C10" s="18"/>
      <c r="D10" s="65"/>
      <c r="E10" s="55" t="s">
        <v>3</v>
      </c>
      <c r="F10" s="101" t="s">
        <v>17</v>
      </c>
      <c r="G10" s="102"/>
      <c r="H10" s="103"/>
      <c r="I10" s="59" t="s">
        <v>8</v>
      </c>
    </row>
    <row r="11" spans="1:9" ht="33" customHeight="1">
      <c r="A11" s="63" t="s">
        <v>30</v>
      </c>
      <c r="B11" s="106" t="s">
        <v>27</v>
      </c>
      <c r="C11" s="112" t="s">
        <v>34</v>
      </c>
      <c r="D11" s="44" t="s">
        <v>28</v>
      </c>
      <c r="E11" s="50">
        <v>50</v>
      </c>
      <c r="F11" s="46" t="s">
        <v>4</v>
      </c>
      <c r="G11" s="109">
        <v>13000</v>
      </c>
      <c r="H11" s="53" t="s">
        <v>5</v>
      </c>
      <c r="I11" s="60">
        <f>E11*G11</f>
        <v>650000</v>
      </c>
    </row>
    <row r="12" spans="1:9" ht="45" customHeight="1">
      <c r="A12" s="63"/>
      <c r="B12" s="107"/>
      <c r="C12" s="108"/>
      <c r="D12" s="45" t="s">
        <v>24</v>
      </c>
      <c r="E12" s="48">
        <v>50</v>
      </c>
      <c r="F12" s="47" t="s">
        <v>4</v>
      </c>
      <c r="G12" s="110"/>
      <c r="H12" s="52" t="s">
        <v>5</v>
      </c>
      <c r="I12" s="60">
        <f>E12*G11</f>
        <v>650000</v>
      </c>
    </row>
    <row r="13" spans="1:9" ht="33" customHeight="1">
      <c r="A13" s="63" t="s">
        <v>31</v>
      </c>
      <c r="B13" s="107"/>
      <c r="C13" s="42" t="s">
        <v>25</v>
      </c>
      <c r="D13" s="44" t="s">
        <v>28</v>
      </c>
      <c r="E13" s="48">
        <v>50</v>
      </c>
      <c r="F13" s="51" t="s">
        <v>4</v>
      </c>
      <c r="G13" s="111">
        <v>28000</v>
      </c>
      <c r="H13" s="54" t="s">
        <v>5</v>
      </c>
      <c r="I13" s="60">
        <f>E13*G13</f>
        <v>1400000</v>
      </c>
    </row>
    <row r="14" spans="1:9" ht="33" customHeight="1">
      <c r="A14" s="63"/>
      <c r="B14" s="107"/>
      <c r="C14" s="14"/>
      <c r="D14" s="43" t="s">
        <v>24</v>
      </c>
      <c r="E14" s="48">
        <v>50</v>
      </c>
      <c r="F14" s="47" t="s">
        <v>4</v>
      </c>
      <c r="G14" s="110"/>
      <c r="H14" s="52" t="s">
        <v>5</v>
      </c>
      <c r="I14" s="60">
        <f>E14*G13</f>
        <v>1400000</v>
      </c>
    </row>
    <row r="15" spans="1:9" ht="57.75" customHeight="1">
      <c r="A15" s="63" t="s">
        <v>32</v>
      </c>
      <c r="B15" s="107"/>
      <c r="C15" s="42" t="s">
        <v>33</v>
      </c>
      <c r="D15" s="45" t="s">
        <v>28</v>
      </c>
      <c r="E15" s="49">
        <v>50</v>
      </c>
      <c r="F15" s="51" t="s">
        <v>4</v>
      </c>
      <c r="G15" s="109">
        <v>1000</v>
      </c>
      <c r="H15" s="54" t="s">
        <v>5</v>
      </c>
      <c r="I15" s="60">
        <f>E15*G15</f>
        <v>50000</v>
      </c>
    </row>
    <row r="16" spans="1:9" ht="33" customHeight="1">
      <c r="A16" s="63"/>
      <c r="B16" s="108"/>
      <c r="C16" s="42" t="s">
        <v>26</v>
      </c>
      <c r="D16" s="44" t="s">
        <v>24</v>
      </c>
      <c r="E16" s="48">
        <v>80</v>
      </c>
      <c r="F16" s="47" t="s">
        <v>4</v>
      </c>
      <c r="G16" s="110"/>
      <c r="H16" s="52" t="s">
        <v>5</v>
      </c>
      <c r="I16" s="61">
        <f>E16*G15</f>
        <v>80000</v>
      </c>
    </row>
    <row r="17" spans="1:9" ht="36" customHeight="1" thickBot="1">
      <c r="A17" s="64"/>
      <c r="B17" s="57"/>
      <c r="C17" s="57"/>
      <c r="D17" s="57"/>
      <c r="E17" s="58"/>
      <c r="F17" s="58"/>
      <c r="G17" s="104" t="s">
        <v>1</v>
      </c>
      <c r="H17" s="105"/>
      <c r="I17" s="62">
        <f>SUM(I11:I16)</f>
        <v>4230000</v>
      </c>
    </row>
    <row r="18" spans="1:9" ht="18.75" customHeight="1" thickTop="1">
      <c r="B18" s="4"/>
      <c r="C18" s="4"/>
      <c r="D18" s="4"/>
      <c r="E18" s="4"/>
      <c r="F18" s="7"/>
      <c r="G18" s="4"/>
      <c r="H18" s="4"/>
      <c r="I18" s="5"/>
    </row>
    <row r="19" spans="1:9" ht="29.25" customHeight="1">
      <c r="B19" s="2"/>
      <c r="C19" s="2"/>
      <c r="D19" s="2"/>
      <c r="E19" s="3"/>
      <c r="F19" s="8"/>
      <c r="G19" s="3"/>
      <c r="H19" s="3"/>
      <c r="I19" s="1"/>
    </row>
    <row r="20" spans="1:9" ht="29.25" customHeight="1">
      <c r="B20" s="2"/>
      <c r="C20" s="2"/>
      <c r="D20" s="2"/>
      <c r="E20" s="3"/>
      <c r="F20" s="8"/>
      <c r="G20" s="3"/>
      <c r="H20" s="3"/>
      <c r="I20" s="1"/>
    </row>
    <row r="21" spans="1:9" ht="29.25" customHeight="1">
      <c r="B21" s="2"/>
      <c r="C21" s="2"/>
      <c r="D21" s="2"/>
      <c r="E21" s="3"/>
      <c r="F21" s="8"/>
      <c r="G21" s="3"/>
      <c r="H21" s="3"/>
      <c r="I21" s="1"/>
    </row>
    <row r="22" spans="1:9" ht="29.25" customHeight="1">
      <c r="B22" s="1" t="s">
        <v>9</v>
      </c>
      <c r="E22" s="3"/>
      <c r="F22" s="8"/>
      <c r="G22" s="3"/>
      <c r="H22" s="3"/>
      <c r="I22" s="1"/>
    </row>
    <row r="23" spans="1:9" ht="29.25" customHeight="1">
      <c r="B23" s="2"/>
      <c r="C23" s="2"/>
      <c r="D23" s="2"/>
      <c r="E23" s="3"/>
      <c r="F23" s="8"/>
      <c r="G23" s="3"/>
      <c r="H23" s="3"/>
      <c r="I23" s="1"/>
    </row>
    <row r="24" spans="1:9" ht="29.25" customHeight="1">
      <c r="B24" s="2"/>
      <c r="C24" s="2"/>
      <c r="D24" s="2"/>
      <c r="E24" s="3"/>
      <c r="F24" s="8"/>
      <c r="G24" s="3"/>
      <c r="H24" s="3"/>
      <c r="I24" s="1"/>
    </row>
    <row r="25" spans="1:9" ht="29.25" customHeight="1">
      <c r="B25" s="2"/>
      <c r="C25" s="2"/>
      <c r="D25" s="2"/>
      <c r="E25" s="3"/>
      <c r="F25" s="8"/>
      <c r="G25" s="3"/>
      <c r="H25" s="3"/>
      <c r="I25" s="1"/>
    </row>
  </sheetData>
  <mergeCells count="8">
    <mergeCell ref="A10:B10"/>
    <mergeCell ref="F10:H10"/>
    <mergeCell ref="G17:H17"/>
    <mergeCell ref="B11:B16"/>
    <mergeCell ref="G11:G12"/>
    <mergeCell ref="G13:G14"/>
    <mergeCell ref="G15:G16"/>
    <mergeCell ref="C11:C12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3"/>
  <sheetViews>
    <sheetView showGridLines="0" tabSelected="1" zoomScaleNormal="100" zoomScaleSheetLayoutView="100" workbookViewId="0">
      <selection sqref="A1:I1"/>
    </sheetView>
  </sheetViews>
  <sheetFormatPr defaultColWidth="9" defaultRowHeight="29.25" customHeight="1"/>
  <cols>
    <col min="1" max="1" width="5.88671875" style="9" bestFit="1" customWidth="1"/>
    <col min="2" max="2" width="8.21875" style="9" customWidth="1"/>
    <col min="3" max="3" width="18.44140625" style="9" customWidth="1"/>
    <col min="4" max="4" width="8.109375" style="10" customWidth="1"/>
    <col min="5" max="5" width="13.77734375" style="11" customWidth="1"/>
    <col min="6" max="6" width="3.33203125" style="11" customWidth="1"/>
    <col min="7" max="7" width="14" style="12" customWidth="1"/>
    <col min="8" max="8" width="3.33203125" style="9" customWidth="1"/>
    <col min="9" max="9" width="17.21875" style="9" customWidth="1"/>
    <col min="10" max="16384" width="9" style="9"/>
  </cols>
  <sheetData>
    <row r="1" spans="1:9" ht="47.25" customHeight="1">
      <c r="A1" s="121" t="s">
        <v>43</v>
      </c>
      <c r="B1" s="121"/>
      <c r="C1" s="121"/>
      <c r="D1" s="121"/>
      <c r="E1" s="121"/>
      <c r="F1" s="121"/>
      <c r="G1" s="121"/>
      <c r="H1" s="121"/>
      <c r="I1" s="121"/>
    </row>
    <row r="2" spans="1:9" ht="21.75" customHeight="1">
      <c r="B2" s="23"/>
      <c r="C2" s="23"/>
      <c r="D2" s="23"/>
      <c r="E2" s="23"/>
      <c r="F2" s="23"/>
      <c r="G2" s="23"/>
    </row>
    <row r="3" spans="1:9" ht="32.25" customHeight="1">
      <c r="B3" s="23"/>
      <c r="C3" s="69"/>
      <c r="D3" s="69" t="s">
        <v>12</v>
      </c>
      <c r="E3" s="69"/>
      <c r="F3" s="69"/>
      <c r="G3" s="128"/>
      <c r="H3" s="128"/>
      <c r="I3" s="128"/>
    </row>
    <row r="4" spans="1:9" ht="32.25" customHeight="1">
      <c r="B4" s="23"/>
      <c r="C4" s="69"/>
      <c r="D4" s="69" t="s">
        <v>13</v>
      </c>
      <c r="E4" s="69"/>
      <c r="F4" s="69"/>
      <c r="G4" s="128"/>
      <c r="H4" s="128"/>
      <c r="I4" s="128"/>
    </row>
    <row r="5" spans="1:9" ht="32.25" customHeight="1">
      <c r="B5" s="23"/>
      <c r="C5" s="69"/>
      <c r="D5" s="69" t="s">
        <v>14</v>
      </c>
      <c r="E5" s="69"/>
      <c r="F5" s="69"/>
      <c r="G5" s="127" t="s">
        <v>15</v>
      </c>
      <c r="H5" s="127"/>
      <c r="I5" s="127"/>
    </row>
    <row r="6" spans="1:9" ht="51.75" customHeight="1"/>
    <row r="7" spans="1:9" s="2" customFormat="1" ht="27" customHeight="1">
      <c r="A7" s="125" t="s">
        <v>16</v>
      </c>
      <c r="B7" s="126"/>
      <c r="C7" s="66"/>
      <c r="D7" s="66"/>
      <c r="E7" s="40" t="s">
        <v>3</v>
      </c>
      <c r="F7" s="129" t="s">
        <v>17</v>
      </c>
      <c r="G7" s="130"/>
      <c r="H7" s="131"/>
      <c r="I7" s="41" t="s">
        <v>8</v>
      </c>
    </row>
    <row r="8" spans="1:9" s="1" customFormat="1" ht="33" customHeight="1">
      <c r="A8" s="32" t="s">
        <v>2</v>
      </c>
      <c r="B8" s="115" t="s">
        <v>18</v>
      </c>
      <c r="C8" s="116"/>
      <c r="D8" s="33" t="s">
        <v>35</v>
      </c>
      <c r="E8" s="70"/>
      <c r="F8" s="68" t="s">
        <v>4</v>
      </c>
      <c r="G8" s="68">
        <v>56000</v>
      </c>
      <c r="H8" s="71" t="s">
        <v>5</v>
      </c>
      <c r="I8" s="80"/>
    </row>
    <row r="9" spans="1:9" s="1" customFormat="1" ht="33" customHeight="1">
      <c r="A9" s="13" t="s">
        <v>20</v>
      </c>
      <c r="B9" s="117" t="s">
        <v>27</v>
      </c>
      <c r="C9" s="117" t="s">
        <v>36</v>
      </c>
      <c r="D9" s="35" t="s">
        <v>28</v>
      </c>
      <c r="E9" s="72"/>
      <c r="F9" s="73" t="s">
        <v>4</v>
      </c>
      <c r="G9" s="122">
        <v>13000</v>
      </c>
      <c r="H9" s="74" t="s">
        <v>5</v>
      </c>
      <c r="I9" s="81"/>
    </row>
    <row r="10" spans="1:9" s="1" customFormat="1" ht="33" customHeight="1">
      <c r="A10" s="36"/>
      <c r="B10" s="118"/>
      <c r="C10" s="120"/>
      <c r="D10" s="35" t="s">
        <v>24</v>
      </c>
      <c r="E10" s="72"/>
      <c r="F10" s="73" t="s">
        <v>4</v>
      </c>
      <c r="G10" s="123"/>
      <c r="H10" s="74" t="s">
        <v>5</v>
      </c>
      <c r="I10" s="81"/>
    </row>
    <row r="11" spans="1:9" s="1" customFormat="1" ht="33" customHeight="1">
      <c r="A11" s="13" t="s">
        <v>21</v>
      </c>
      <c r="B11" s="118"/>
      <c r="C11" s="117" t="s">
        <v>25</v>
      </c>
      <c r="D11" s="35" t="s">
        <v>28</v>
      </c>
      <c r="E11" s="72"/>
      <c r="F11" s="73" t="s">
        <v>4</v>
      </c>
      <c r="G11" s="122">
        <v>12000</v>
      </c>
      <c r="H11" s="74" t="s">
        <v>5</v>
      </c>
      <c r="I11" s="81"/>
    </row>
    <row r="12" spans="1:9" s="1" customFormat="1" ht="33" customHeight="1">
      <c r="A12" s="36"/>
      <c r="B12" s="118"/>
      <c r="C12" s="120"/>
      <c r="D12" s="35" t="s">
        <v>24</v>
      </c>
      <c r="E12" s="72"/>
      <c r="F12" s="73" t="s">
        <v>4</v>
      </c>
      <c r="G12" s="123"/>
      <c r="H12" s="74" t="s">
        <v>5</v>
      </c>
      <c r="I12" s="81"/>
    </row>
    <row r="13" spans="1:9" s="1" customFormat="1" ht="33" customHeight="1">
      <c r="A13" s="13" t="s">
        <v>22</v>
      </c>
      <c r="B13" s="118"/>
      <c r="C13" s="117" t="s">
        <v>26</v>
      </c>
      <c r="D13" s="35" t="s">
        <v>28</v>
      </c>
      <c r="E13" s="72"/>
      <c r="F13" s="73" t="s">
        <v>4</v>
      </c>
      <c r="G13" s="122">
        <v>3000</v>
      </c>
      <c r="H13" s="74" t="s">
        <v>5</v>
      </c>
      <c r="I13" s="81"/>
    </row>
    <row r="14" spans="1:9" s="1" customFormat="1" ht="33" customHeight="1">
      <c r="A14" s="38"/>
      <c r="B14" s="119"/>
      <c r="C14" s="119"/>
      <c r="D14" s="34" t="s">
        <v>24</v>
      </c>
      <c r="E14" s="75"/>
      <c r="F14" s="76" t="s">
        <v>4</v>
      </c>
      <c r="G14" s="124"/>
      <c r="H14" s="74" t="s">
        <v>5</v>
      </c>
      <c r="I14" s="82"/>
    </row>
    <row r="15" spans="1:9" s="1" customFormat="1" ht="36" customHeight="1">
      <c r="A15" s="15"/>
      <c r="B15" s="77"/>
      <c r="C15" s="16"/>
      <c r="D15" s="16"/>
      <c r="E15" s="78"/>
      <c r="F15" s="78"/>
      <c r="G15" s="113" t="s">
        <v>1</v>
      </c>
      <c r="H15" s="114"/>
      <c r="I15" s="79"/>
    </row>
    <row r="16" spans="1:9" ht="75.75" customHeight="1">
      <c r="B16" s="18"/>
      <c r="C16" s="18"/>
      <c r="D16" s="19"/>
      <c r="E16" s="18"/>
      <c r="F16" s="18"/>
      <c r="G16" s="20"/>
    </row>
    <row r="17" spans="2:7" ht="29.25" customHeight="1">
      <c r="B17" s="21" t="s">
        <v>10</v>
      </c>
      <c r="C17" s="12"/>
      <c r="D17" s="22"/>
      <c r="E17" s="12"/>
      <c r="F17" s="12"/>
      <c r="G17" s="9"/>
    </row>
    <row r="18" spans="2:7" ht="29.25" customHeight="1">
      <c r="B18" s="21" t="s">
        <v>11</v>
      </c>
      <c r="C18" s="21"/>
      <c r="D18" s="21"/>
      <c r="E18" s="21"/>
      <c r="F18" s="12"/>
      <c r="G18" s="9"/>
    </row>
    <row r="19" spans="2:7" ht="29.25" customHeight="1">
      <c r="B19" s="11"/>
      <c r="C19" s="12"/>
      <c r="D19" s="22"/>
      <c r="E19" s="12"/>
      <c r="F19" s="12"/>
      <c r="G19" s="9"/>
    </row>
    <row r="20" spans="2:7" ht="29.25" customHeight="1">
      <c r="C20" s="12"/>
      <c r="D20" s="22"/>
      <c r="E20" s="12"/>
      <c r="F20" s="12"/>
      <c r="G20" s="9"/>
    </row>
    <row r="21" spans="2:7" ht="29.25" customHeight="1">
      <c r="B21" s="11"/>
      <c r="C21" s="12"/>
      <c r="D21" s="22"/>
      <c r="E21" s="12"/>
      <c r="F21" s="12"/>
      <c r="G21" s="9"/>
    </row>
    <row r="22" spans="2:7" ht="29.25" customHeight="1">
      <c r="B22" s="11"/>
      <c r="C22" s="12"/>
      <c r="D22" s="22"/>
      <c r="E22" s="12"/>
      <c r="F22" s="12"/>
      <c r="G22" s="9"/>
    </row>
    <row r="23" spans="2:7" ht="29.25" customHeight="1">
      <c r="B23" s="11"/>
      <c r="C23" s="12"/>
      <c r="D23" s="22"/>
      <c r="E23" s="12"/>
      <c r="F23" s="12"/>
      <c r="G23" s="9"/>
    </row>
  </sheetData>
  <mergeCells count="15">
    <mergeCell ref="A1:I1"/>
    <mergeCell ref="G9:G10"/>
    <mergeCell ref="G11:G12"/>
    <mergeCell ref="G13:G14"/>
    <mergeCell ref="A7:B7"/>
    <mergeCell ref="G5:I5"/>
    <mergeCell ref="G4:I4"/>
    <mergeCell ref="G3:I3"/>
    <mergeCell ref="F7:H7"/>
    <mergeCell ref="G15:H15"/>
    <mergeCell ref="B8:C8"/>
    <mergeCell ref="B9:B14"/>
    <mergeCell ref="C9:C10"/>
    <mergeCell ref="C11:C12"/>
    <mergeCell ref="C13:C14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9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K15"/>
  <sheetViews>
    <sheetView showGridLines="0" view="pageBreakPreview" zoomScaleNormal="100" zoomScaleSheetLayoutView="100" workbookViewId="0">
      <selection activeCell="K4" sqref="K4"/>
    </sheetView>
  </sheetViews>
  <sheetFormatPr defaultColWidth="9" defaultRowHeight="29.25" customHeight="1"/>
  <cols>
    <col min="1" max="1" width="5.88671875" style="9" bestFit="1" customWidth="1"/>
    <col min="2" max="2" width="7.109375" style="9" customWidth="1"/>
    <col min="3" max="3" width="18.21875" style="9" customWidth="1"/>
    <col min="4" max="4" width="11.21875" style="9" customWidth="1"/>
    <col min="5" max="5" width="16.6640625" style="9" bestFit="1" customWidth="1"/>
    <col min="6" max="6" width="3.33203125" style="10" customWidth="1"/>
    <col min="7" max="7" width="12.6640625" style="11" customWidth="1"/>
    <col min="8" max="8" width="3.44140625" style="11" customWidth="1"/>
    <col min="9" max="9" width="18.77734375" style="12" customWidth="1"/>
    <col min="10" max="10" width="9" style="9"/>
    <col min="11" max="11" width="14.33203125" style="9" customWidth="1"/>
    <col min="12" max="12" width="10" style="9" customWidth="1"/>
    <col min="13" max="13" width="12.77734375" style="9" bestFit="1" customWidth="1"/>
    <col min="14" max="16384" width="9" style="9"/>
  </cols>
  <sheetData>
    <row r="1" spans="1:11" ht="49.8" customHeight="1">
      <c r="A1" s="132" t="s">
        <v>44</v>
      </c>
      <c r="B1" s="133"/>
      <c r="C1" s="133"/>
      <c r="D1" s="133"/>
      <c r="E1" s="133"/>
      <c r="F1" s="133"/>
      <c r="G1" s="133"/>
      <c r="H1" s="133"/>
      <c r="I1" s="133"/>
      <c r="K1" s="24"/>
    </row>
    <row r="2" spans="1:11" ht="26.25" customHeight="1">
      <c r="K2" s="24" t="s">
        <v>7</v>
      </c>
    </row>
    <row r="3" spans="1:11" s="11" customFormat="1" ht="34.5" customHeight="1">
      <c r="A3" s="126" t="s">
        <v>16</v>
      </c>
      <c r="B3" s="113"/>
      <c r="C3" s="66"/>
      <c r="D3" s="67"/>
      <c r="E3" s="40" t="s">
        <v>38</v>
      </c>
      <c r="F3" s="134" t="s">
        <v>19</v>
      </c>
      <c r="G3" s="135"/>
      <c r="H3" s="135"/>
      <c r="I3" s="86" t="s">
        <v>0</v>
      </c>
      <c r="K3" s="11" t="s">
        <v>42</v>
      </c>
    </row>
    <row r="4" spans="1:11" ht="46.5" customHeight="1">
      <c r="A4" s="32" t="s">
        <v>2</v>
      </c>
      <c r="B4" s="115" t="s">
        <v>18</v>
      </c>
      <c r="C4" s="116"/>
      <c r="D4" s="35" t="s">
        <v>23</v>
      </c>
      <c r="E4" s="70">
        <f>K4</f>
        <v>0</v>
      </c>
      <c r="F4" s="96" t="s">
        <v>4</v>
      </c>
      <c r="G4" s="68">
        <f>入札用!G8</f>
        <v>56000</v>
      </c>
      <c r="H4" s="97" t="s">
        <v>5</v>
      </c>
      <c r="I4" s="87">
        <f>E4*G4</f>
        <v>0</v>
      </c>
      <c r="K4" s="94"/>
    </row>
    <row r="5" spans="1:11" ht="42" customHeight="1">
      <c r="A5" s="15"/>
      <c r="B5" s="16"/>
      <c r="C5" s="16"/>
      <c r="D5" s="16"/>
      <c r="E5" s="27"/>
      <c r="F5" s="31"/>
      <c r="G5" s="84" t="s">
        <v>37</v>
      </c>
      <c r="H5" s="85"/>
      <c r="I5" s="93">
        <f>SUM(I4)</f>
        <v>0</v>
      </c>
      <c r="K5" s="26"/>
    </row>
    <row r="6" spans="1:11" ht="46.5" customHeight="1">
      <c r="A6" s="15"/>
      <c r="B6" s="16"/>
      <c r="C6" s="16"/>
      <c r="D6" s="16"/>
      <c r="E6" s="17"/>
      <c r="F6" s="17"/>
      <c r="G6" s="84" t="s">
        <v>6</v>
      </c>
      <c r="H6" s="92"/>
      <c r="I6" s="90">
        <f>1.1*I5</f>
        <v>0</v>
      </c>
      <c r="J6" s="28"/>
      <c r="K6" s="29"/>
    </row>
    <row r="7" spans="1:11" ht="57" customHeight="1">
      <c r="B7" s="18"/>
      <c r="C7" s="18"/>
      <c r="D7" s="18"/>
      <c r="E7" s="18"/>
      <c r="F7" s="136" t="s">
        <v>39</v>
      </c>
      <c r="G7" s="136"/>
      <c r="H7" s="18"/>
      <c r="I7" s="95">
        <f>-(I6-I5)</f>
        <v>0</v>
      </c>
    </row>
    <row r="8" spans="1:11" ht="29.25" customHeight="1">
      <c r="B8" s="30"/>
      <c r="C8" s="30"/>
      <c r="D8" s="30"/>
      <c r="F8" s="22"/>
      <c r="G8" s="12"/>
      <c r="H8" s="12"/>
      <c r="I8" s="9"/>
    </row>
    <row r="9" spans="1:11" ht="29.25" customHeight="1">
      <c r="B9" s="11"/>
      <c r="C9" s="11"/>
      <c r="D9" s="11"/>
      <c r="E9" s="12"/>
      <c r="F9" s="22"/>
      <c r="G9" s="12"/>
      <c r="H9" s="12"/>
      <c r="I9" s="9"/>
    </row>
    <row r="10" spans="1:11" ht="29.25" customHeight="1">
      <c r="B10" s="11"/>
      <c r="C10" s="11"/>
      <c r="D10" s="11"/>
      <c r="E10" s="12"/>
      <c r="F10" s="22"/>
      <c r="G10" s="12"/>
      <c r="H10" s="12"/>
      <c r="I10" s="9"/>
    </row>
    <row r="11" spans="1:11" ht="29.25" customHeight="1">
      <c r="B11" s="11"/>
      <c r="C11" s="11"/>
      <c r="D11" s="11"/>
      <c r="E11" s="12"/>
      <c r="F11" s="22"/>
      <c r="G11" s="12"/>
      <c r="H11" s="12"/>
      <c r="I11" s="9"/>
    </row>
    <row r="12" spans="1:11" ht="29.25" customHeight="1">
      <c r="B12" s="11"/>
      <c r="C12" s="11"/>
      <c r="D12" s="11"/>
      <c r="E12" s="12"/>
      <c r="F12" s="22"/>
      <c r="G12" s="12"/>
      <c r="H12" s="12"/>
      <c r="I12" s="9"/>
    </row>
    <row r="13" spans="1:11" ht="29.25" customHeight="1">
      <c r="B13" s="11"/>
      <c r="C13" s="11"/>
      <c r="D13" s="11"/>
      <c r="E13" s="12"/>
      <c r="F13" s="22"/>
      <c r="G13" s="12"/>
      <c r="H13" s="12"/>
      <c r="I13" s="9"/>
    </row>
    <row r="14" spans="1:11" ht="29.25" customHeight="1">
      <c r="B14" s="11"/>
      <c r="C14" s="11"/>
      <c r="D14" s="11"/>
      <c r="E14" s="12"/>
      <c r="F14" s="22"/>
      <c r="G14" s="12"/>
      <c r="H14" s="12"/>
      <c r="I14" s="9"/>
    </row>
    <row r="15" spans="1:11" ht="29.25" customHeight="1">
      <c r="B15" s="11"/>
      <c r="C15" s="11"/>
      <c r="D15" s="11"/>
      <c r="E15" s="12"/>
      <c r="F15" s="22"/>
      <c r="G15" s="12"/>
      <c r="H15" s="12"/>
      <c r="I15" s="9"/>
    </row>
  </sheetData>
  <mergeCells count="5">
    <mergeCell ref="A1:I1"/>
    <mergeCell ref="A3:B3"/>
    <mergeCell ref="F3:H3"/>
    <mergeCell ref="F7:G7"/>
    <mergeCell ref="B4:C4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K20"/>
  <sheetViews>
    <sheetView showGridLines="0" view="pageBreakPreview" zoomScaleNormal="100" zoomScaleSheetLayoutView="100" workbookViewId="0">
      <selection activeCell="K4" sqref="K4"/>
    </sheetView>
  </sheetViews>
  <sheetFormatPr defaultColWidth="9" defaultRowHeight="29.25" customHeight="1"/>
  <cols>
    <col min="1" max="1" width="5.88671875" style="9" bestFit="1" customWidth="1"/>
    <col min="2" max="2" width="7.109375" style="9" customWidth="1"/>
    <col min="3" max="3" width="18.21875" style="9" customWidth="1"/>
    <col min="4" max="4" width="11.21875" style="9" customWidth="1"/>
    <col min="5" max="5" width="16.6640625" style="9" bestFit="1" customWidth="1"/>
    <col min="6" max="6" width="3.33203125" style="10" customWidth="1"/>
    <col min="7" max="7" width="12.6640625" style="11" customWidth="1"/>
    <col min="8" max="8" width="3.44140625" style="11" customWidth="1"/>
    <col min="9" max="9" width="18.77734375" style="12" customWidth="1"/>
    <col min="10" max="10" width="9" style="9"/>
    <col min="11" max="11" width="14.33203125" style="9" customWidth="1"/>
    <col min="12" max="12" width="10" style="9" customWidth="1"/>
    <col min="13" max="13" width="12.77734375" style="9" bestFit="1" customWidth="1"/>
    <col min="14" max="16384" width="9" style="9"/>
  </cols>
  <sheetData>
    <row r="1" spans="1:11" ht="49.8" customHeight="1">
      <c r="A1" s="132" t="s">
        <v>45</v>
      </c>
      <c r="B1" s="133"/>
      <c r="C1" s="133"/>
      <c r="D1" s="133"/>
      <c r="E1" s="133"/>
      <c r="F1" s="133"/>
      <c r="G1" s="133"/>
      <c r="H1" s="133"/>
      <c r="I1" s="133"/>
      <c r="K1" s="24"/>
    </row>
    <row r="2" spans="1:11" ht="26.25" customHeight="1">
      <c r="K2" s="24" t="s">
        <v>7</v>
      </c>
    </row>
    <row r="3" spans="1:11" s="11" customFormat="1" ht="34.5" customHeight="1">
      <c r="A3" s="126" t="s">
        <v>16</v>
      </c>
      <c r="B3" s="113"/>
      <c r="C3" s="83"/>
      <c r="D3" s="67"/>
      <c r="E3" s="40" t="s">
        <v>38</v>
      </c>
      <c r="F3" s="134" t="s">
        <v>19</v>
      </c>
      <c r="G3" s="135"/>
      <c r="H3" s="135"/>
      <c r="I3" s="86" t="s">
        <v>0</v>
      </c>
      <c r="K3" s="11" t="s">
        <v>41</v>
      </c>
    </row>
    <row r="4" spans="1:11" ht="46.5" customHeight="1">
      <c r="A4" s="13" t="s">
        <v>20</v>
      </c>
      <c r="B4" s="118" t="s">
        <v>27</v>
      </c>
      <c r="C4" s="118" t="s">
        <v>36</v>
      </c>
      <c r="D4" s="37" t="s">
        <v>23</v>
      </c>
      <c r="E4" s="70">
        <f t="shared" ref="E4:E9" si="0">K4</f>
        <v>0</v>
      </c>
      <c r="F4" s="96" t="s">
        <v>4</v>
      </c>
      <c r="G4" s="137">
        <f>入札用!G9</f>
        <v>13000</v>
      </c>
      <c r="H4" s="39" t="s">
        <v>5</v>
      </c>
      <c r="I4" s="87">
        <f>E4*G4</f>
        <v>0</v>
      </c>
      <c r="K4" s="94"/>
    </row>
    <row r="5" spans="1:11" ht="46.5" customHeight="1">
      <c r="A5" s="36"/>
      <c r="B5" s="118"/>
      <c r="C5" s="120"/>
      <c r="D5" s="35" t="s">
        <v>24</v>
      </c>
      <c r="E5" s="70">
        <f t="shared" si="0"/>
        <v>0</v>
      </c>
      <c r="F5" s="98" t="s">
        <v>4</v>
      </c>
      <c r="G5" s="123"/>
      <c r="H5" s="25" t="s">
        <v>5</v>
      </c>
      <c r="I5" s="88">
        <f>E5*G4</f>
        <v>0</v>
      </c>
      <c r="K5" s="94"/>
    </row>
    <row r="6" spans="1:11" ht="46.5" customHeight="1">
      <c r="A6" s="13" t="s">
        <v>21</v>
      </c>
      <c r="B6" s="118"/>
      <c r="C6" s="117" t="s">
        <v>25</v>
      </c>
      <c r="D6" s="35" t="s">
        <v>23</v>
      </c>
      <c r="E6" s="70">
        <f t="shared" si="0"/>
        <v>0</v>
      </c>
      <c r="F6" s="98" t="s">
        <v>4</v>
      </c>
      <c r="G6" s="122">
        <f>入札用!G11</f>
        <v>12000</v>
      </c>
      <c r="H6" s="25" t="s">
        <v>5</v>
      </c>
      <c r="I6" s="88">
        <f>E6*G6</f>
        <v>0</v>
      </c>
      <c r="K6" s="94"/>
    </row>
    <row r="7" spans="1:11" ht="46.5" customHeight="1">
      <c r="A7" s="36"/>
      <c r="B7" s="118"/>
      <c r="C7" s="120"/>
      <c r="D7" s="35" t="s">
        <v>24</v>
      </c>
      <c r="E7" s="70">
        <f t="shared" si="0"/>
        <v>0</v>
      </c>
      <c r="F7" s="98" t="s">
        <v>4</v>
      </c>
      <c r="G7" s="123"/>
      <c r="H7" s="25" t="s">
        <v>5</v>
      </c>
      <c r="I7" s="88">
        <f>E7*G6</f>
        <v>0</v>
      </c>
      <c r="K7" s="94"/>
    </row>
    <row r="8" spans="1:11" ht="46.5" customHeight="1">
      <c r="A8" s="13" t="s">
        <v>22</v>
      </c>
      <c r="B8" s="118"/>
      <c r="C8" s="117" t="s">
        <v>26</v>
      </c>
      <c r="D8" s="35" t="s">
        <v>23</v>
      </c>
      <c r="E8" s="70">
        <f t="shared" si="0"/>
        <v>0</v>
      </c>
      <c r="F8" s="98" t="s">
        <v>4</v>
      </c>
      <c r="G8" s="122">
        <f>入札用!G13</f>
        <v>3000</v>
      </c>
      <c r="H8" s="25" t="s">
        <v>5</v>
      </c>
      <c r="I8" s="88">
        <f>E8*G8</f>
        <v>0</v>
      </c>
      <c r="K8" s="94"/>
    </row>
    <row r="9" spans="1:11" ht="46.5" customHeight="1">
      <c r="A9" s="38"/>
      <c r="B9" s="119"/>
      <c r="C9" s="119"/>
      <c r="D9" s="34" t="s">
        <v>24</v>
      </c>
      <c r="E9" s="70">
        <f t="shared" si="0"/>
        <v>0</v>
      </c>
      <c r="F9" s="98" t="s">
        <v>4</v>
      </c>
      <c r="G9" s="124"/>
      <c r="H9" s="25" t="s">
        <v>5</v>
      </c>
      <c r="I9" s="88">
        <f>E9*G8</f>
        <v>0</v>
      </c>
      <c r="K9" s="94"/>
    </row>
    <row r="10" spans="1:11" ht="44.25" customHeight="1">
      <c r="A10" s="15"/>
      <c r="B10" s="16"/>
      <c r="C10" s="16"/>
      <c r="D10" s="16"/>
      <c r="E10" s="27"/>
      <c r="F10" s="31"/>
      <c r="G10" s="84" t="s">
        <v>37</v>
      </c>
      <c r="H10" s="85"/>
      <c r="I10" s="89">
        <f>SUM(I4:I9)</f>
        <v>0</v>
      </c>
      <c r="K10" s="26"/>
    </row>
    <row r="11" spans="1:11" ht="46.5" customHeight="1">
      <c r="A11" s="15"/>
      <c r="B11" s="16"/>
      <c r="C11" s="16"/>
      <c r="D11" s="16"/>
      <c r="E11" s="17"/>
      <c r="F11" s="17"/>
      <c r="G11" s="84" t="s">
        <v>6</v>
      </c>
      <c r="H11" s="91"/>
      <c r="I11" s="90">
        <f>1.1*I10</f>
        <v>0</v>
      </c>
      <c r="J11" s="28"/>
      <c r="K11" s="29"/>
    </row>
    <row r="12" spans="1:11" ht="57" customHeight="1">
      <c r="B12" s="18"/>
      <c r="C12" s="18"/>
      <c r="D12" s="18"/>
      <c r="E12" s="18"/>
      <c r="F12" s="136" t="s">
        <v>40</v>
      </c>
      <c r="G12" s="136"/>
      <c r="H12" s="18"/>
      <c r="I12" s="95">
        <f>-(I11-I10)</f>
        <v>0</v>
      </c>
    </row>
    <row r="13" spans="1:11" ht="29.25" customHeight="1">
      <c r="B13" s="30"/>
      <c r="C13" s="30"/>
      <c r="D13" s="30"/>
      <c r="F13" s="22"/>
      <c r="G13" s="12"/>
      <c r="H13" s="12"/>
      <c r="I13" s="9"/>
    </row>
    <row r="14" spans="1:11" ht="29.25" customHeight="1">
      <c r="B14" s="11"/>
      <c r="C14" s="11"/>
      <c r="D14" s="11"/>
      <c r="E14" s="12"/>
      <c r="F14" s="22"/>
      <c r="G14" s="12"/>
      <c r="H14" s="12"/>
      <c r="I14" s="9"/>
    </row>
    <row r="15" spans="1:11" ht="29.25" customHeight="1">
      <c r="B15" s="11"/>
      <c r="C15" s="11"/>
      <c r="D15" s="11"/>
      <c r="E15" s="12"/>
      <c r="F15" s="22"/>
      <c r="G15" s="12"/>
      <c r="H15" s="12"/>
      <c r="I15" s="9"/>
    </row>
    <row r="16" spans="1:11" ht="29.25" customHeight="1">
      <c r="B16" s="11"/>
      <c r="C16" s="11"/>
      <c r="D16" s="11"/>
      <c r="E16" s="12"/>
      <c r="F16" s="22"/>
      <c r="G16" s="12"/>
      <c r="H16" s="12"/>
      <c r="I16" s="9"/>
    </row>
    <row r="17" spans="2:9" ht="29.25" customHeight="1">
      <c r="B17" s="11"/>
      <c r="C17" s="11"/>
      <c r="D17" s="11"/>
      <c r="E17" s="12"/>
      <c r="F17" s="22"/>
      <c r="G17" s="12"/>
      <c r="H17" s="12"/>
      <c r="I17" s="9"/>
    </row>
    <row r="18" spans="2:9" ht="29.25" customHeight="1">
      <c r="B18" s="11"/>
      <c r="C18" s="11"/>
      <c r="D18" s="11"/>
      <c r="E18" s="12"/>
      <c r="F18" s="22"/>
      <c r="G18" s="12"/>
      <c r="H18" s="12"/>
      <c r="I18" s="9"/>
    </row>
    <row r="19" spans="2:9" ht="29.25" customHeight="1">
      <c r="B19" s="11"/>
      <c r="C19" s="11"/>
      <c r="D19" s="11"/>
      <c r="E19" s="12"/>
      <c r="F19" s="22"/>
      <c r="G19" s="12"/>
      <c r="H19" s="12"/>
      <c r="I19" s="9"/>
    </row>
    <row r="20" spans="2:9" ht="29.25" customHeight="1">
      <c r="B20" s="11"/>
      <c r="C20" s="11"/>
      <c r="D20" s="11"/>
      <c r="E20" s="12"/>
      <c r="F20" s="22"/>
      <c r="G20" s="12"/>
      <c r="H20" s="12"/>
      <c r="I20" s="9"/>
    </row>
  </sheetData>
  <mergeCells count="11">
    <mergeCell ref="F12:G12"/>
    <mergeCell ref="C4:C5"/>
    <mergeCell ref="C6:C7"/>
    <mergeCell ref="C8:C9"/>
    <mergeCell ref="A1:I1"/>
    <mergeCell ref="A3:B3"/>
    <mergeCell ref="F3:H3"/>
    <mergeCell ref="B4:B9"/>
    <mergeCell ref="G4:G5"/>
    <mergeCell ref="G6:G7"/>
    <mergeCell ref="G8:G9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9B7002BEBAF643B8A2A6EF50CA6181" ma:contentTypeVersion="6" ma:contentTypeDescription="新しいドキュメントを作成します。" ma:contentTypeScope="" ma:versionID="8e08cd97f777b0ee547fbc7f1c2c8773">
  <xsd:schema xmlns:xsd="http://www.w3.org/2001/XMLSchema" xmlns:xs="http://www.w3.org/2001/XMLSchema" xmlns:p="http://schemas.microsoft.com/office/2006/metadata/properties" xmlns:ns2="84646ddd-413c-450c-80a9-949d70d16fb0" xmlns:ns3="fa879fe0-49b3-42b4-8959-8bd69d331de4" targetNamespace="http://schemas.microsoft.com/office/2006/metadata/properties" ma:root="true" ma:fieldsID="84fc4bbaeb3d038a617c1f628cff6d9b" ns2:_="" ns3:_="">
    <xsd:import namespace="84646ddd-413c-450c-80a9-949d70d16fb0"/>
    <xsd:import namespace="fa879fe0-49b3-42b4-8959-8bd69d331d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46ddd-413c-450c-80a9-949d70d16f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879fe0-49b3-42b4-8959-8bd69d331de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43703A-CAB9-4942-832C-B9BF53DF6717}"/>
</file>

<file path=customXml/itemProps2.xml><?xml version="1.0" encoding="utf-8"?>
<ds:datastoreItem xmlns:ds="http://schemas.openxmlformats.org/officeDocument/2006/customXml" ds:itemID="{9479C339-F797-4DFA-A30B-9ED0AD22E067}"/>
</file>

<file path=customXml/itemProps3.xml><?xml version="1.0" encoding="utf-8"?>
<ds:datastoreItem xmlns:ds="http://schemas.openxmlformats.org/officeDocument/2006/customXml" ds:itemID="{25A2C317-7360-4819-9F9D-026A5F21B7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入札執行者用</vt:lpstr>
      <vt:lpstr>入札用</vt:lpstr>
      <vt:lpstr>契約用（一廃）</vt:lpstr>
      <vt:lpstr>契約用 (産廃)</vt:lpstr>
      <vt:lpstr>'契約用 (産廃)'!Print_Area</vt:lpstr>
      <vt:lpstr>'契約用（一廃）'!Print_Area</vt:lpstr>
      <vt:lpstr>入札執行者用!Print_Area</vt:lpstr>
      <vt:lpstr>入札用!Print_Area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大阪市</dc:creator>
  <cp:lastModifiedBy>畠山　幹司</cp:lastModifiedBy>
  <cp:lastPrinted>2024-11-08T07:35:17Z</cp:lastPrinted>
  <dcterms:created xsi:type="dcterms:W3CDTF">2007-01-15T06:53:02Z</dcterms:created>
  <dcterms:modified xsi:type="dcterms:W3CDTF">2024-11-08T07:36:26Z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0x010100BD9B7002BEBAF643B8A2A6EF50CA6181</vt:lpwstr>
  </property>
</Properties>
</file>